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mp41C2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<sst xmlns="http://schemas.openxmlformats.org/spreadsheetml/2006/main" count="85" uniqueCount="83">
  <si>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/>
  </si>
  <si>
    <t>КФК</t>
  </si>
  <si>
    <t>Найменування доходів згідно із бюджетною класифікацією</t>
  </si>
  <si>
    <t>% виконання до річного призначення</t>
  </si>
  <si>
    <t>Податкові надходження</t>
  </si>
  <si>
    <t>Податки на доходи, податки на прибуток, податки на збільшення ринкової вартості</t>
  </si>
  <si>
    <t>Разом доходів</t>
  </si>
  <si>
    <t>Субвенції</t>
  </si>
  <si>
    <t>Додаток № 1</t>
  </si>
  <si>
    <t xml:space="preserve">Призначено на рік </t>
  </si>
  <si>
    <t>% виконання до уточнених призначень</t>
  </si>
  <si>
    <t>Дотації</t>
  </si>
  <si>
    <t>грн.</t>
  </si>
  <si>
    <t>Податок з доходів фізичних осіб</t>
  </si>
  <si>
    <t>Призначено  змін</t>
  </si>
  <si>
    <t>Інші надходження</t>
  </si>
  <si>
    <t>Неподаткові надходження</t>
  </si>
  <si>
    <t>Податок на прибуток підприємств</t>
  </si>
  <si>
    <t>Інші неподаткові надходження</t>
  </si>
  <si>
    <t>Офіційні трансферти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</si>
  <si>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</si>
  <si>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</si>
  <si>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</si>
  <si>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</si>
  <si>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 комунальної власності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</si>
  <si>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</si>
  <si>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</si>
  <si>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із суми пенсійних виплат,або довічного грошового утримання, що оподатковуються відповідно до підпункту 164.2.19 пункту164.2 статті 164 Податкового кодексу</t>
  </si>
  <si>
    <t>Частина чистого прибутку (доходу) державних або комунальних</t>
  </si>
  <si>
    <t>Частина чистого прибутку (доходу)  комунальних унітарних підприємств та їх об’єднань що вилучається до відповідного місцевого бюджету</t>
  </si>
  <si>
    <t>Авансові внески з податку на прибуток підприємств та фінансових установ комунальної власності</t>
  </si>
  <si>
    <t>Субвенція з держ.бюджету місцевим бюджетам на часткове фінансування дитячо-юнацьких спортивних шкіл, які до 2015 року отримували підтримку з фонду соц.страхування.</t>
  </si>
  <si>
    <t>Освітня субвенція з державного бюджету місцевим бюджетам</t>
  </si>
  <si>
    <t>Інші субвенції</t>
  </si>
  <si>
    <t>Субв. з держ. бюдж. місц. бюдж. на  здійсн.заход.соц-екон.розв</t>
  </si>
  <si>
    <t>Медична субвенція з державного бюджету місцевим бюжетам</t>
  </si>
  <si>
    <t>ВСЬОГО ДОХОДІВ по загальному  фонду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</si>
  <si>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</si>
  <si>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</si>
  <si>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</si>
  <si>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</si>
  <si>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</si>
  <si>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дарунки, отримані бюджетними установами</t>
  </si>
  <si>
    <t>Субвенція з інших бюджетів на викон.інвестиц.проектів</t>
  </si>
  <si>
    <t>Субвенція з державного бюджету місцевим бюджетам на погашення заборгованості з різниці в тарифахна теплову енергію</t>
  </si>
  <si>
    <t>ВСЬОГО ДОХОДІВ по спеціальному фонду</t>
  </si>
  <si>
    <t>Всього доходів по загальному та спеціальному фонду</t>
  </si>
  <si>
    <t>Кошти від відчуження майна, що належить Автономній Республіці Крим та майна, що перебуває в комунальній власності  </t>
  </si>
  <si>
    <t>Доходи від операцій з капіталом  </t>
  </si>
  <si>
    <t>Надходження від продажу основного капіталу  </t>
  </si>
  <si>
    <t>Надходження коштів від відшкодування втрат с/г виробн.</t>
  </si>
  <si>
    <t>до рішення  сесії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</si>
  <si>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</si>
  <si>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</si>
  <si>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</si>
  <si>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</si>
  <si>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Інші додаткові дотації</t>
  </si>
  <si>
    <t xml:space="preserve">Субвенції </t>
  </si>
  <si>
    <t>Орендна плата за водні об’єкти</t>
  </si>
  <si>
    <t xml:space="preserve">Кошти, що отримують бюджетні установи від підприємств  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</si>
  <si>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</si>
  <si>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</si>
  <si>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</si>
  <si>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</si>
  <si>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відшкодування вартості теплової енергії</t>
  </si>
  <si>
    <t>Базова дотація</t>
  </si>
  <si>
    <t>Інші субвенції з місцевого бюджету</t>
  </si>
  <si>
    <t>Субвенція з  місцевого бюджету на здійснення переданих видатків у сфері охорони здоров’я за рахунок коштів медичної субвенції</t>
  </si>
  <si>
    <t>Субвенція з  місцевого бюджету на надання держ.підтримки особам з особливими освітніми потребами за рахунок відповідної субв.з держ.бюджету</t>
  </si>
  <si>
    <t>Надходження бюджетних установ від додаткової господарської діяльності</t>
  </si>
  <si>
    <t>Дотація з місцевого бюджету на здійсн.переданих з державного бюджету видатків з  утримання закладів освіти та охорони здоров’я за рахунок відповідної додаткової дотації з державного бюджету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</si>
  <si>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</si>
  <si>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</si>
  <si>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</si>
  <si>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</si>
  <si>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</si>
  <si>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</si>
  <si>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Корюківської районної ради</t>
  </si>
  <si>
    <t>від                                        року</t>
  </si>
  <si>
    <t xml:space="preserve">                Виконання районного бюджету за  2020 рік по доходах</t>
  </si>
  <si>
    <t>Виконано за  2020 рік</t>
  </si>
  <si>
    <t xml:space="preserve">Голова комісії з припинення юридичної </t>
  </si>
  <si>
    <t>особи-відділу фінансів Сосницької РДА                         Валентин ОЧЕРЕДЬКО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</si>
</sst>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MS Sans Serif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9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name val="Arial Cyr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2" borderId="8" applyNumberFormat="0" applyFont="0" applyAlignment="0" applyProtection="0"/>
    <xf numFmtId="9" fontId="8" fillId="0" borderId="0" applyFont="0" applyFill="0" applyBorder="0" applyAlignment="0" applyProtection="0"/>
    <xf numFmtId="0" fontId="34" fillId="21" borderId="9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 wrapText="1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wrapText="1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55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4" fillId="0" borderId="10" xfId="56" applyFont="1" applyBorder="1" applyAlignment="1">
      <alignment vertical="center" wrapText="1"/>
      <protection/>
    </xf>
    <xf numFmtId="0" fontId="2" fillId="24" borderId="10" xfId="55" applyFont="1" applyFill="1" applyBorder="1" applyAlignment="1">
      <alignment vertical="center"/>
      <protection/>
    </xf>
    <xf numFmtId="0" fontId="2" fillId="24" borderId="10" xfId="55" applyFont="1" applyFill="1" applyBorder="1" applyAlignment="1">
      <alignment vertical="center" wrapText="1"/>
      <protection/>
    </xf>
    <xf numFmtId="0" fontId="1" fillId="0" borderId="13" xfId="55" applyFont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" fillId="0" borderId="10" xfId="56" applyFont="1" applyBorder="1" applyAlignment="1">
      <alignment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55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24" borderId="10" xfId="55" applyNumberFormat="1" applyFont="1" applyFill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0" xfId="52" applyFont="1" applyBorder="1" applyAlignment="1">
      <alignment wrapText="1"/>
      <protection/>
    </xf>
    <xf numFmtId="0" fontId="17" fillId="0" borderId="10" xfId="52" applyFont="1" applyBorder="1">
      <alignment/>
      <protection/>
    </xf>
    <xf numFmtId="0" fontId="17" fillId="0" borderId="10" xfId="52" applyFont="1" applyBorder="1" applyAlignment="1">
      <alignment/>
      <protection/>
    </xf>
    <xf numFmtId="0" fontId="17" fillId="0" borderId="10" xfId="52" applyFont="1" applyBorder="1" applyAlignment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180" fontId="1" fillId="0" borderId="10" xfId="55" applyNumberFormat="1" applyFont="1" applyBorder="1" applyAlignment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vertical="top"/>
      <protection/>
    </xf>
    <xf numFmtId="0" fontId="19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dod1" xfId="53"/>
    <cellStyle name="Обычный_tmp41C2" xfId="54"/>
    <cellStyle name="Обычный_Книга1" xfId="55"/>
    <cellStyle name="Обычный_Книга2" xfId="56"/>
    <cellStyle name="Followed Hyperlink" xfId="57"/>
    <cellStyle name="Підсумок" xfId="58"/>
    <cellStyle name="Поганий" xfId="59"/>
    <cellStyle name="Примітка" xfId="60"/>
    <cellStyle name="Percent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80">
      <selection activeCell="B112" sqref="B112"/>
    </sheetView>
  </sheetViews>
  <sheetFormatPr defaultColWidth="9.140625" defaultRowHeight="12.75"/>
  <cols>
    <col min="1" max="1" width="9.8515625" style="0" customWidth="1"/>
    <col min="2" max="2" width="44.7109375" style="0" customWidth="1"/>
    <col min="3" max="4" width="10.421875" style="51" customWidth="1"/>
    <col min="5" max="5" width="10.28125" style="0" customWidth="1"/>
    <col min="6" max="6" width="9.8515625" style="0" customWidth="1"/>
    <col min="7" max="7" width="10.00390625" style="0" customWidth="1"/>
  </cols>
  <sheetData>
    <row r="1" spans="1:5" ht="12.75">
      <c r="A1" s="1"/>
      <c r="E1" s="1" t="s">
        <v>8</v>
      </c>
    </row>
    <row r="2" spans="1:5" ht="12.75">
      <c r="A2" s="1"/>
      <c r="E2" s="1" t="s">
        <v>51</v>
      </c>
    </row>
    <row r="3" spans="1:5" ht="12.75">
      <c r="A3" s="1"/>
      <c r="E3" s="1" t="s">
        <v>77</v>
      </c>
    </row>
    <row r="4" spans="1:6" ht="12.75">
      <c r="A4" s="2"/>
      <c r="E4" s="1" t="s">
        <v>78</v>
      </c>
      <c r="F4" s="6"/>
    </row>
    <row r="5" ht="12.75"/>
    <row r="6" spans="1:7" ht="21" customHeight="1">
      <c r="A6" s="67" t="s">
        <v>79</v>
      </c>
      <c r="B6" s="67"/>
      <c r="C6" s="67"/>
      <c r="D6" s="67"/>
      <c r="E6" s="67"/>
      <c r="F6" s="67"/>
      <c r="G6" s="67"/>
    </row>
    <row r="7" spans="1:7" ht="1.5" customHeight="1" hidden="1">
      <c r="A7" s="67"/>
      <c r="B7" s="67"/>
      <c r="C7" s="67"/>
      <c r="D7" s="67"/>
      <c r="E7" s="67"/>
      <c r="F7" s="67"/>
      <c r="G7" s="67"/>
    </row>
    <row r="8" spans="1:7" ht="12.75">
      <c r="A8" s="66"/>
      <c r="B8" s="66"/>
      <c r="C8" s="66"/>
      <c r="D8" s="66"/>
      <c r="E8" s="66"/>
      <c r="F8" s="66"/>
      <c r="G8" s="9"/>
    </row>
    <row r="9" spans="1:7" ht="12.75">
      <c r="A9" s="7"/>
      <c r="G9" s="11" t="s">
        <v>12</v>
      </c>
    </row>
    <row r="10" spans="1:7" ht="45">
      <c r="A10" s="12" t="s">
        <v>1</v>
      </c>
      <c r="B10" s="14" t="s">
        <v>2</v>
      </c>
      <c r="C10" s="13" t="s">
        <v>9</v>
      </c>
      <c r="D10" s="13" t="s">
        <v>14</v>
      </c>
      <c r="E10" s="13" t="s">
        <v>80</v>
      </c>
      <c r="F10" s="13" t="s">
        <v>3</v>
      </c>
      <c r="G10" s="13" t="s">
        <v>10</v>
      </c>
    </row>
    <row r="11" spans="1:7" s="42" customFormat="1" ht="12.75">
      <c r="A11" s="40">
        <v>10000000</v>
      </c>
      <c r="B11" s="8" t="s">
        <v>4</v>
      </c>
      <c r="C11" s="44">
        <f>C12+C23</f>
        <v>8250000</v>
      </c>
      <c r="D11" s="44">
        <f>D12+D23</f>
        <v>9506697</v>
      </c>
      <c r="E11" s="44">
        <f>E12+E23</f>
        <v>10354476.61</v>
      </c>
      <c r="F11" s="41">
        <f aca="true" t="shared" si="0" ref="F11:F21">E11/C11*100</f>
        <v>125.50880739393939</v>
      </c>
      <c r="G11" s="41">
        <f aca="true" t="shared" si="1" ref="G11:G19">E11/D11*100</f>
        <v>108.91770937897778</v>
      </c>
    </row>
    <row r="12" spans="1:7" ht="22.5">
      <c r="A12" s="3">
        <v>11000000</v>
      </c>
      <c r="B12" s="4" t="s">
        <v>5</v>
      </c>
      <c r="C12" s="45">
        <f>C13+C20</f>
        <v>6750000</v>
      </c>
      <c r="D12" s="45">
        <f>D13+D20</f>
        <v>7900268</v>
      </c>
      <c r="E12" s="45">
        <f>E13+E20</f>
        <v>9026593.61</v>
      </c>
      <c r="F12" s="21">
        <f t="shared" si="0"/>
        <v>133.72731274074073</v>
      </c>
      <c r="G12" s="21">
        <f t="shared" si="1"/>
        <v>114.25680255403994</v>
      </c>
    </row>
    <row r="13" spans="1:7" ht="12.75">
      <c r="A13" s="3">
        <v>11010000</v>
      </c>
      <c r="B13" s="3" t="s">
        <v>13</v>
      </c>
      <c r="C13" s="45">
        <f>SUM(C14:C19)</f>
        <v>6747500</v>
      </c>
      <c r="D13" s="45">
        <f>SUM(D14:D19)</f>
        <v>7897768</v>
      </c>
      <c r="E13" s="45">
        <f>SUM(E14:E19)</f>
        <v>9026593.61</v>
      </c>
      <c r="F13" s="21">
        <f t="shared" si="0"/>
        <v>133.77685972582435</v>
      </c>
      <c r="G13" s="21">
        <f t="shared" si="1"/>
        <v>114.29296998848282</v>
      </c>
    </row>
    <row r="14" spans="1:7" ht="33.75">
      <c r="A14" s="15">
        <v>11010100</v>
      </c>
      <c r="B14" s="16" t="s">
        <v>21</v>
      </c>
      <c r="C14" s="46">
        <v>4800000</v>
      </c>
      <c r="D14" s="46">
        <v>5432214</v>
      </c>
      <c r="E14" s="46">
        <v>5354747</v>
      </c>
      <c r="F14" s="21">
        <f t="shared" si="0"/>
        <v>111.55722916666666</v>
      </c>
      <c r="G14" s="21">
        <f t="shared" si="1"/>
        <v>98.57393320660785</v>
      </c>
    </row>
    <row r="15" spans="1:7" ht="47.25" customHeight="1" hidden="1">
      <c r="A15" s="15">
        <v>11010200</v>
      </c>
      <c r="B15" s="16" t="s">
        <v>22</v>
      </c>
      <c r="C15" s="46"/>
      <c r="D15" s="46"/>
      <c r="E15" s="46"/>
      <c r="F15" s="21" t="e">
        <f t="shared" si="0"/>
        <v>#DIV/0!</v>
      </c>
      <c r="G15" s="21" t="e">
        <f t="shared" si="1"/>
        <v>#DIV/0!</v>
      </c>
    </row>
    <row r="16" spans="1:7" ht="30" customHeight="1">
      <c r="A16" s="15">
        <v>11010400</v>
      </c>
      <c r="B16" s="16" t="s">
        <v>26</v>
      </c>
      <c r="C16" s="46">
        <v>1897500</v>
      </c>
      <c r="D16" s="46">
        <v>2415554</v>
      </c>
      <c r="E16" s="46">
        <v>3593756</v>
      </c>
      <c r="F16" s="21">
        <f>E16/C16*100</f>
        <v>189.39425559947298</v>
      </c>
      <c r="G16" s="21">
        <f t="shared" si="1"/>
        <v>148.77564318578678</v>
      </c>
    </row>
    <row r="17" spans="1:7" ht="30" customHeight="1" hidden="1">
      <c r="A17" s="15">
        <v>11010900</v>
      </c>
      <c r="B17" s="16" t="s">
        <v>27</v>
      </c>
      <c r="C17" s="46"/>
      <c r="D17" s="46"/>
      <c r="E17" s="46"/>
      <c r="F17" s="21" t="e">
        <f>E17/C17*100</f>
        <v>#DIV/0!</v>
      </c>
      <c r="G17" s="21" t="e">
        <f t="shared" si="1"/>
        <v>#DIV/0!</v>
      </c>
    </row>
    <row r="18" spans="1:7" ht="30" customHeight="1" hidden="1">
      <c r="A18" s="15"/>
      <c r="B18" s="16"/>
      <c r="C18" s="46"/>
      <c r="D18" s="46"/>
      <c r="E18" s="46"/>
      <c r="F18" s="21"/>
      <c r="G18" s="21" t="e">
        <f t="shared" si="1"/>
        <v>#DIV/0!</v>
      </c>
    </row>
    <row r="19" spans="1:7" ht="22.5">
      <c r="A19" s="15">
        <v>11010500</v>
      </c>
      <c r="B19" s="16" t="s">
        <v>23</v>
      </c>
      <c r="C19" s="46">
        <v>50000</v>
      </c>
      <c r="D19" s="46">
        <v>50000</v>
      </c>
      <c r="E19" s="46">
        <v>78090.61</v>
      </c>
      <c r="F19" s="21">
        <f t="shared" si="0"/>
        <v>156.18122</v>
      </c>
      <c r="G19" s="21">
        <f t="shared" si="1"/>
        <v>156.18122</v>
      </c>
    </row>
    <row r="20" spans="1:7" ht="12.75">
      <c r="A20" s="17">
        <v>11020000</v>
      </c>
      <c r="B20" s="18" t="s">
        <v>17</v>
      </c>
      <c r="C20" s="47">
        <f>SUM(C21:C22)</f>
        <v>2500</v>
      </c>
      <c r="D20" s="47">
        <f>SUM(D21:D22)</f>
        <v>2500</v>
      </c>
      <c r="E20" s="47">
        <f>SUM(E21:E22)</f>
        <v>0</v>
      </c>
      <c r="F20" s="37">
        <f t="shared" si="0"/>
        <v>0</v>
      </c>
      <c r="G20" s="37">
        <f>E20/D20*100</f>
        <v>0</v>
      </c>
    </row>
    <row r="21" spans="1:7" ht="34.5" customHeight="1">
      <c r="A21" s="15">
        <v>11020200</v>
      </c>
      <c r="B21" s="16" t="s">
        <v>24</v>
      </c>
      <c r="C21" s="46">
        <v>2500</v>
      </c>
      <c r="D21" s="46">
        <v>2500</v>
      </c>
      <c r="E21" s="46">
        <v>0</v>
      </c>
      <c r="F21" s="21">
        <f t="shared" si="0"/>
        <v>0</v>
      </c>
      <c r="G21" s="21">
        <f>E21/D21*100</f>
        <v>0</v>
      </c>
    </row>
    <row r="22" spans="1:7" ht="34.5" customHeight="1" hidden="1">
      <c r="A22" s="15">
        <v>11023200</v>
      </c>
      <c r="B22" s="16" t="s">
        <v>30</v>
      </c>
      <c r="C22" s="46"/>
      <c r="D22" s="46"/>
      <c r="E22" s="46"/>
      <c r="F22" s="21"/>
      <c r="G22" s="21"/>
    </row>
    <row r="23" spans="1:7" ht="34.5" customHeight="1">
      <c r="A23" s="17">
        <v>13000000</v>
      </c>
      <c r="B23" s="18" t="s">
        <v>71</v>
      </c>
      <c r="C23" s="47">
        <f aca="true" t="shared" si="2" ref="C23:E24">C24</f>
        <v>1500000</v>
      </c>
      <c r="D23" s="47">
        <f t="shared" si="2"/>
        <v>1606429</v>
      </c>
      <c r="E23" s="47">
        <f t="shared" si="2"/>
        <v>1327883</v>
      </c>
      <c r="F23" s="22">
        <f>E23/C23*100</f>
        <v>88.52553333333333</v>
      </c>
      <c r="G23" s="22">
        <f>E23/D23*100</f>
        <v>82.6605470892271</v>
      </c>
    </row>
    <row r="24" spans="1:7" ht="34.5" customHeight="1">
      <c r="A24" s="17">
        <v>13010000</v>
      </c>
      <c r="B24" s="18" t="s">
        <v>72</v>
      </c>
      <c r="C24" s="46">
        <f t="shared" si="2"/>
        <v>1500000</v>
      </c>
      <c r="D24" s="46">
        <f t="shared" si="2"/>
        <v>1606429</v>
      </c>
      <c r="E24" s="46">
        <f t="shared" si="2"/>
        <v>1327883</v>
      </c>
      <c r="F24" s="64">
        <f>E24/C24*100</f>
        <v>88.52553333333333</v>
      </c>
      <c r="G24" s="64">
        <f>E24/D24*100</f>
        <v>82.6605470892271</v>
      </c>
    </row>
    <row r="25" spans="1:7" ht="34.5" customHeight="1">
      <c r="A25" s="15">
        <v>13010100</v>
      </c>
      <c r="B25" s="16" t="s">
        <v>73</v>
      </c>
      <c r="C25" s="46">
        <v>1500000</v>
      </c>
      <c r="D25" s="46">
        <v>1606429</v>
      </c>
      <c r="E25" s="46">
        <v>1327883</v>
      </c>
      <c r="F25" s="21">
        <f>E25/C25*100</f>
        <v>88.52553333333333</v>
      </c>
      <c r="G25" s="21">
        <f>E25/D25*100</f>
        <v>82.6605470892271</v>
      </c>
    </row>
    <row r="26" spans="1:7" ht="34.5" customHeight="1" hidden="1">
      <c r="A26" s="17"/>
      <c r="B26" s="18"/>
      <c r="C26" s="47"/>
      <c r="D26" s="47"/>
      <c r="E26" s="47"/>
      <c r="F26" s="21"/>
      <c r="G26" s="21"/>
    </row>
    <row r="27" spans="1:7" ht="34.5" customHeight="1" hidden="1">
      <c r="A27" s="15"/>
      <c r="B27" s="16"/>
      <c r="C27" s="46"/>
      <c r="D27" s="46"/>
      <c r="E27" s="46"/>
      <c r="F27" s="21"/>
      <c r="G27" s="21"/>
    </row>
    <row r="28" spans="1:7" ht="33.75" customHeight="1">
      <c r="A28" s="17">
        <v>20000000</v>
      </c>
      <c r="B28" s="18" t="s">
        <v>16</v>
      </c>
      <c r="C28" s="47">
        <f>C30+C38+C43</f>
        <v>250000</v>
      </c>
      <c r="D28" s="47">
        <f>D30+D38+D43</f>
        <v>1463027</v>
      </c>
      <c r="E28" s="47">
        <f>E30+E38+E43</f>
        <v>321361</v>
      </c>
      <c r="F28" s="37">
        <f>E28/C28*100</f>
        <v>128.5444</v>
      </c>
      <c r="G28" s="37">
        <f>E28/D28*100</f>
        <v>21.965486624648758</v>
      </c>
    </row>
    <row r="29" spans="1:7" ht="27" customHeight="1" hidden="1">
      <c r="A29" s="17"/>
      <c r="B29" s="18"/>
      <c r="C29" s="47">
        <f>C47+C46</f>
        <v>8800000</v>
      </c>
      <c r="D29" s="47">
        <f>D47+D46</f>
        <v>13547724</v>
      </c>
      <c r="E29" s="47"/>
      <c r="F29" s="21"/>
      <c r="G29" s="21"/>
    </row>
    <row r="30" spans="1:9" ht="18.75" customHeight="1" hidden="1">
      <c r="A30" s="17">
        <v>21010000</v>
      </c>
      <c r="B30" s="18" t="s">
        <v>25</v>
      </c>
      <c r="C30" s="47"/>
      <c r="D30" s="47"/>
      <c r="E30" s="47"/>
      <c r="F30" s="21"/>
      <c r="G30" s="21"/>
      <c r="I30" s="63"/>
    </row>
    <row r="31" spans="1:7" ht="33" customHeight="1" hidden="1">
      <c r="A31" s="17">
        <v>21010300</v>
      </c>
      <c r="B31" s="16" t="s">
        <v>25</v>
      </c>
      <c r="C31" s="47"/>
      <c r="D31" s="47"/>
      <c r="E31" s="47"/>
      <c r="F31" s="21"/>
      <c r="G31" s="21"/>
    </row>
    <row r="32" spans="1:7" ht="12.75" hidden="1">
      <c r="A32" s="17"/>
      <c r="B32" s="19"/>
      <c r="C32" s="47">
        <f>C50+C49</f>
        <v>29305800</v>
      </c>
      <c r="D32" s="47">
        <f>D50+D49</f>
        <v>38163431</v>
      </c>
      <c r="E32" s="47"/>
      <c r="F32" s="21"/>
      <c r="G32" s="21"/>
    </row>
    <row r="33" spans="1:7" ht="12.75" hidden="1">
      <c r="A33" s="17"/>
      <c r="B33" s="20"/>
      <c r="C33" s="47">
        <f>C51+C50</f>
        <v>0</v>
      </c>
      <c r="D33" s="47">
        <f>D51+D50</f>
        <v>0</v>
      </c>
      <c r="E33" s="46"/>
      <c r="F33" s="21"/>
      <c r="G33" s="21"/>
    </row>
    <row r="34" spans="1:7" ht="12.75" hidden="1">
      <c r="A34" s="17"/>
      <c r="B34" s="20"/>
      <c r="C34" s="47"/>
      <c r="D34" s="47"/>
      <c r="E34" s="46"/>
      <c r="F34" s="21"/>
      <c r="G34" s="21"/>
    </row>
    <row r="35" spans="1:7" ht="12.75" hidden="1">
      <c r="A35" s="17"/>
      <c r="B35" s="20"/>
      <c r="C35" s="47"/>
      <c r="D35" s="47"/>
      <c r="E35" s="46"/>
      <c r="F35" s="21"/>
      <c r="G35" s="21"/>
    </row>
    <row r="36" spans="1:7" ht="22.5" hidden="1">
      <c r="A36" s="17">
        <v>21010000</v>
      </c>
      <c r="B36" s="20" t="s">
        <v>28</v>
      </c>
      <c r="C36" s="46">
        <f>C37</f>
        <v>0</v>
      </c>
      <c r="D36" s="46">
        <f>D37</f>
        <v>0</v>
      </c>
      <c r="E36" s="46">
        <f>E37</f>
        <v>0</v>
      </c>
      <c r="F36" s="21" t="e">
        <f aca="true" t="shared" si="3" ref="F36:F42">E36/C36*100</f>
        <v>#DIV/0!</v>
      </c>
      <c r="G36" s="21" t="e">
        <f aca="true" t="shared" si="4" ref="G36:G42">E36/D36*100</f>
        <v>#DIV/0!</v>
      </c>
    </row>
    <row r="37" spans="1:7" ht="0.75" customHeight="1">
      <c r="A37" s="17">
        <v>21010300</v>
      </c>
      <c r="B37" s="20" t="s">
        <v>29</v>
      </c>
      <c r="C37" s="47"/>
      <c r="D37" s="46"/>
      <c r="E37" s="46"/>
      <c r="F37" s="21" t="e">
        <f t="shared" si="3"/>
        <v>#DIV/0!</v>
      </c>
      <c r="G37" s="21" t="e">
        <f t="shared" si="4"/>
        <v>#DIV/0!</v>
      </c>
    </row>
    <row r="38" spans="1:7" ht="22.5">
      <c r="A38" s="17">
        <v>22000000</v>
      </c>
      <c r="B38" s="20" t="s">
        <v>52</v>
      </c>
      <c r="C38" s="47">
        <f>SUM(C39:C42)</f>
        <v>100000</v>
      </c>
      <c r="D38" s="47">
        <f>SUM(D39:D42)</f>
        <v>174027</v>
      </c>
      <c r="E38" s="47">
        <f>SUM(E39:E42)</f>
        <v>237260</v>
      </c>
      <c r="F38" s="37">
        <f t="shared" si="3"/>
        <v>237.26</v>
      </c>
      <c r="G38" s="37">
        <f t="shared" si="4"/>
        <v>136.33516638222804</v>
      </c>
    </row>
    <row r="39" spans="1:7" ht="33.75">
      <c r="A39" s="17">
        <v>22010300</v>
      </c>
      <c r="B39" s="20" t="s">
        <v>53</v>
      </c>
      <c r="C39" s="46">
        <v>20000</v>
      </c>
      <c r="D39" s="46">
        <v>20000</v>
      </c>
      <c r="E39" s="46">
        <v>16800</v>
      </c>
      <c r="F39" s="21">
        <f t="shared" si="3"/>
        <v>84</v>
      </c>
      <c r="G39" s="21">
        <f t="shared" si="4"/>
        <v>84</v>
      </c>
    </row>
    <row r="40" spans="1:7" ht="12.75" hidden="1">
      <c r="A40" s="17">
        <v>22130000</v>
      </c>
      <c r="B40" s="20" t="s">
        <v>58</v>
      </c>
      <c r="C40" s="47"/>
      <c r="D40" s="46"/>
      <c r="E40" s="46"/>
      <c r="F40" s="21"/>
      <c r="G40" s="21"/>
    </row>
    <row r="41" spans="1:7" ht="22.5">
      <c r="A41" s="17">
        <v>22012600</v>
      </c>
      <c r="B41" s="20" t="s">
        <v>54</v>
      </c>
      <c r="C41" s="46">
        <v>80000</v>
      </c>
      <c r="D41" s="46">
        <v>154027</v>
      </c>
      <c r="E41" s="46">
        <v>220460</v>
      </c>
      <c r="F41" s="21">
        <f t="shared" si="3"/>
        <v>275.575</v>
      </c>
      <c r="G41" s="21">
        <f t="shared" si="4"/>
        <v>143.13074980360588</v>
      </c>
    </row>
    <row r="42" spans="1:7" ht="56.25" hidden="1">
      <c r="A42" s="17">
        <v>22012900</v>
      </c>
      <c r="B42" s="20" t="s">
        <v>55</v>
      </c>
      <c r="C42" s="47"/>
      <c r="D42" s="46"/>
      <c r="E42" s="46"/>
      <c r="F42" s="21" t="e">
        <f t="shared" si="3"/>
        <v>#DIV/0!</v>
      </c>
      <c r="G42" s="21" t="e">
        <f t="shared" si="4"/>
        <v>#DIV/0!</v>
      </c>
    </row>
    <row r="43" spans="1:7" ht="12.75">
      <c r="A43" s="17">
        <v>24000000</v>
      </c>
      <c r="B43" s="18" t="s">
        <v>18</v>
      </c>
      <c r="C43" s="47">
        <f>C44</f>
        <v>150000</v>
      </c>
      <c r="D43" s="47">
        <f>D44</f>
        <v>1289000</v>
      </c>
      <c r="E43" s="47">
        <f>E44</f>
        <v>84101</v>
      </c>
      <c r="F43" s="37">
        <f aca="true" t="shared" si="5" ref="F43:F55">E43/C43*100</f>
        <v>56.06733333333334</v>
      </c>
      <c r="G43" s="37">
        <f>E43/D43*100</f>
        <v>6.524515128006206</v>
      </c>
    </row>
    <row r="44" spans="1:7" ht="12.75">
      <c r="A44" s="17">
        <v>24060000</v>
      </c>
      <c r="B44" s="18" t="s">
        <v>15</v>
      </c>
      <c r="C44" s="47">
        <f>C46</f>
        <v>150000</v>
      </c>
      <c r="D44" s="47">
        <f>D46</f>
        <v>1289000</v>
      </c>
      <c r="E44" s="47">
        <f>E46</f>
        <v>84101</v>
      </c>
      <c r="F44" s="37">
        <f t="shared" si="5"/>
        <v>56.06733333333334</v>
      </c>
      <c r="G44" s="37">
        <f>E44/D44*100</f>
        <v>6.524515128006206</v>
      </c>
    </row>
    <row r="45" spans="1:7" ht="12.75" hidden="1">
      <c r="A45" s="17"/>
      <c r="B45" s="18"/>
      <c r="C45" s="47"/>
      <c r="D45" s="47"/>
      <c r="E45" s="47"/>
      <c r="F45" s="21"/>
      <c r="G45" s="21"/>
    </row>
    <row r="46" spans="1:7" ht="12.75">
      <c r="A46" s="15">
        <v>24060300</v>
      </c>
      <c r="B46" s="16" t="s">
        <v>15</v>
      </c>
      <c r="C46" s="46">
        <v>150000</v>
      </c>
      <c r="D46" s="46">
        <v>1289000</v>
      </c>
      <c r="E46" s="46">
        <v>84101</v>
      </c>
      <c r="F46" s="21">
        <f t="shared" si="5"/>
        <v>56.06733333333334</v>
      </c>
      <c r="G46" s="21">
        <f>E46/D46*100</f>
        <v>6.524515128006206</v>
      </c>
    </row>
    <row r="47" spans="1:7" ht="12.75">
      <c r="A47" s="5"/>
      <c r="B47" s="10" t="s">
        <v>6</v>
      </c>
      <c r="C47" s="48">
        <f>SUM(C11+C28+C43)</f>
        <v>8650000</v>
      </c>
      <c r="D47" s="48">
        <f>SUM(D11+D28+D43)</f>
        <v>12258724</v>
      </c>
      <c r="E47" s="48">
        <f>SUM(E11+E28+E23)</f>
        <v>12003720.61</v>
      </c>
      <c r="F47" s="37">
        <f t="shared" si="5"/>
        <v>138.7713365317919</v>
      </c>
      <c r="G47" s="37">
        <f>E47/D47*100</f>
        <v>97.91982110046689</v>
      </c>
    </row>
    <row r="48" spans="1:7" ht="12.75">
      <c r="A48" s="17">
        <v>40000000</v>
      </c>
      <c r="B48" s="18" t="s">
        <v>19</v>
      </c>
      <c r="C48" s="47">
        <f>SUM(C49)</f>
        <v>29305800</v>
      </c>
      <c r="D48" s="47">
        <f>SUM(D49)</f>
        <v>38163431</v>
      </c>
      <c r="E48" s="47">
        <f>SUM(E49)</f>
        <v>38075354</v>
      </c>
      <c r="F48" s="37">
        <f t="shared" si="5"/>
        <v>129.92429484948372</v>
      </c>
      <c r="G48" s="37">
        <f>E48/D48*100</f>
        <v>99.76921100201919</v>
      </c>
    </row>
    <row r="49" spans="1:7" ht="24.75" customHeight="1">
      <c r="A49" s="17">
        <v>41000000</v>
      </c>
      <c r="B49" s="18" t="s">
        <v>20</v>
      </c>
      <c r="C49" s="47">
        <f>SUM(C50+C52+C62)</f>
        <v>29305800</v>
      </c>
      <c r="D49" s="47">
        <f>SUM(D50+D52+D62)</f>
        <v>38163431</v>
      </c>
      <c r="E49" s="47">
        <f>SUM(E50+E52+E62)</f>
        <v>38075354</v>
      </c>
      <c r="F49" s="37">
        <f t="shared" si="5"/>
        <v>129.92429484948372</v>
      </c>
      <c r="G49" s="37">
        <f>E49/D49*100</f>
        <v>99.76921100201919</v>
      </c>
    </row>
    <row r="50" spans="1:7" ht="24.75" customHeight="1" hidden="1">
      <c r="A50" s="17"/>
      <c r="B50" s="18"/>
      <c r="C50" s="47"/>
      <c r="D50" s="47"/>
      <c r="E50" s="47"/>
      <c r="F50" s="37"/>
      <c r="G50" s="37"/>
    </row>
    <row r="51" spans="1:7" ht="24.75" customHeight="1" hidden="1">
      <c r="A51" s="15"/>
      <c r="B51" s="16"/>
      <c r="C51" s="46"/>
      <c r="D51" s="46"/>
      <c r="E51" s="46"/>
      <c r="F51" s="37"/>
      <c r="G51" s="37"/>
    </row>
    <row r="52" spans="1:7" ht="24.75" customHeight="1">
      <c r="A52" s="17">
        <v>41020000</v>
      </c>
      <c r="B52" s="18" t="s">
        <v>11</v>
      </c>
      <c r="C52" s="47">
        <f>SUM(C53:C61)</f>
        <v>10221600</v>
      </c>
      <c r="D52" s="47">
        <f>SUM(D53:D61)</f>
        <v>12579300</v>
      </c>
      <c r="E52" s="47">
        <f>SUM(E53:E61)</f>
        <v>12579300</v>
      </c>
      <c r="F52" s="37">
        <f t="shared" si="5"/>
        <v>123.06586053064099</v>
      </c>
      <c r="G52" s="37">
        <f aca="true" t="shared" si="6" ref="G52:G57">E52/D52*100</f>
        <v>100</v>
      </c>
    </row>
    <row r="53" spans="1:7" ht="22.5" customHeight="1">
      <c r="A53" s="15">
        <v>41020100</v>
      </c>
      <c r="B53" s="16" t="s">
        <v>65</v>
      </c>
      <c r="C53" s="46">
        <v>8517600</v>
      </c>
      <c r="D53" s="46">
        <v>8517600</v>
      </c>
      <c r="E53" s="46">
        <v>8517600</v>
      </c>
      <c r="F53" s="21">
        <f t="shared" si="5"/>
        <v>100</v>
      </c>
      <c r="G53" s="21">
        <f t="shared" si="6"/>
        <v>100</v>
      </c>
    </row>
    <row r="54" spans="1:7" ht="32.25" customHeight="1" hidden="1">
      <c r="A54" s="17"/>
      <c r="B54" s="18"/>
      <c r="C54" s="47"/>
      <c r="D54" s="47"/>
      <c r="E54" s="47"/>
      <c r="F54" s="21" t="e">
        <f t="shared" si="5"/>
        <v>#DIV/0!</v>
      </c>
      <c r="G54" s="21" t="e">
        <f t="shared" si="6"/>
        <v>#DIV/0!</v>
      </c>
    </row>
    <row r="55" spans="1:7" ht="39.75" customHeight="1">
      <c r="A55" s="15">
        <v>41040200</v>
      </c>
      <c r="B55" s="16" t="s">
        <v>70</v>
      </c>
      <c r="C55" s="46">
        <v>1704000</v>
      </c>
      <c r="D55" s="46">
        <v>4061700</v>
      </c>
      <c r="E55" s="46">
        <v>4061700</v>
      </c>
      <c r="F55" s="21">
        <f t="shared" si="5"/>
        <v>238.36267605633802</v>
      </c>
      <c r="G55" s="21">
        <f t="shared" si="6"/>
        <v>100</v>
      </c>
    </row>
    <row r="56" spans="1:7" ht="56.25" customHeight="1" hidden="1">
      <c r="A56" s="15"/>
      <c r="B56" s="16"/>
      <c r="C56" s="52"/>
      <c r="D56" s="46"/>
      <c r="E56" s="46"/>
      <c r="F56" s="21"/>
      <c r="G56" s="21" t="e">
        <f t="shared" si="6"/>
        <v>#DIV/0!</v>
      </c>
    </row>
    <row r="57" spans="1:7" ht="45.75" customHeight="1" hidden="1">
      <c r="A57" s="15"/>
      <c r="B57" s="16"/>
      <c r="C57" s="53"/>
      <c r="D57" s="46"/>
      <c r="E57" s="46"/>
      <c r="F57" s="21"/>
      <c r="G57" s="21" t="e">
        <f t="shared" si="6"/>
        <v>#DIV/0!</v>
      </c>
    </row>
    <row r="58" spans="1:7" ht="45.75" customHeight="1" hidden="1">
      <c r="A58" s="15"/>
      <c r="B58" s="16"/>
      <c r="C58" s="53"/>
      <c r="D58" s="46"/>
      <c r="E58" s="46"/>
      <c r="F58" s="21"/>
      <c r="G58" s="21"/>
    </row>
    <row r="59" spans="1:7" ht="45.75" customHeight="1" hidden="1">
      <c r="A59" s="15"/>
      <c r="B59" s="16"/>
      <c r="C59" s="53"/>
      <c r="D59" s="46"/>
      <c r="E59" s="46"/>
      <c r="F59" s="21"/>
      <c r="G59" s="21"/>
    </row>
    <row r="60" spans="1:7" ht="45.75" customHeight="1" hidden="1">
      <c r="A60" s="15"/>
      <c r="B60" s="16"/>
      <c r="C60" s="53"/>
      <c r="D60" s="46"/>
      <c r="E60" s="46"/>
      <c r="F60" s="21"/>
      <c r="G60" s="21"/>
    </row>
    <row r="61" spans="1:7" ht="45.75" customHeight="1" hidden="1">
      <c r="A61" s="15">
        <v>41020900</v>
      </c>
      <c r="B61" s="16" t="s">
        <v>56</v>
      </c>
      <c r="C61" s="53"/>
      <c r="D61" s="46"/>
      <c r="E61" s="46"/>
      <c r="F61" s="21"/>
      <c r="G61" s="21" t="e">
        <f aca="true" t="shared" si="7" ref="G61:G66">E61/D61*100</f>
        <v>#DIV/0!</v>
      </c>
    </row>
    <row r="62" spans="1:7" ht="18.75" customHeight="1">
      <c r="A62" s="17">
        <v>41000000</v>
      </c>
      <c r="B62" s="23" t="s">
        <v>7</v>
      </c>
      <c r="C62" s="47">
        <f>SUM(C63:C80)</f>
        <v>19084200</v>
      </c>
      <c r="D62" s="47">
        <f>SUM(D63:D80)</f>
        <v>25584131</v>
      </c>
      <c r="E62" s="47">
        <f>SUM(E63:E80)</f>
        <v>25496054</v>
      </c>
      <c r="F62" s="37">
        <f>E62/C62*100</f>
        <v>133.5977090996741</v>
      </c>
      <c r="G62" s="37">
        <f t="shared" si="7"/>
        <v>99.65573581529894</v>
      </c>
    </row>
    <row r="63" spans="1:7" ht="53.25" customHeight="1" hidden="1">
      <c r="A63" s="15"/>
      <c r="B63" s="16"/>
      <c r="C63" s="46"/>
      <c r="D63" s="46"/>
      <c r="E63" s="46"/>
      <c r="F63" s="21"/>
      <c r="G63" s="21"/>
    </row>
    <row r="64" spans="1:7" ht="60.75" customHeight="1" hidden="1">
      <c r="A64" s="15"/>
      <c r="B64" s="16"/>
      <c r="C64" s="46"/>
      <c r="D64" s="46"/>
      <c r="E64" s="46"/>
      <c r="F64" s="21"/>
      <c r="G64" s="21"/>
    </row>
    <row r="65" spans="1:7" ht="60.75" customHeight="1" hidden="1">
      <c r="A65" s="15"/>
      <c r="B65" s="16"/>
      <c r="C65" s="46"/>
      <c r="D65" s="46"/>
      <c r="E65" s="46"/>
      <c r="F65" s="21"/>
      <c r="G65" s="21"/>
    </row>
    <row r="66" spans="1:7" ht="12.75" hidden="1">
      <c r="A66" s="15">
        <v>41034500</v>
      </c>
      <c r="B66" s="16"/>
      <c r="C66" s="46"/>
      <c r="D66" s="46"/>
      <c r="E66" s="46"/>
      <c r="F66" s="21" t="e">
        <f>E66/C66*100</f>
        <v>#DIV/0!</v>
      </c>
      <c r="G66" s="21" t="e">
        <f t="shared" si="7"/>
        <v>#DIV/0!</v>
      </c>
    </row>
    <row r="67" spans="1:7" ht="24.75" customHeight="1" hidden="1">
      <c r="A67" s="15">
        <v>41039700</v>
      </c>
      <c r="B67" s="16" t="s">
        <v>31</v>
      </c>
      <c r="C67" s="46"/>
      <c r="D67" s="46"/>
      <c r="E67" s="46"/>
      <c r="F67" s="21"/>
      <c r="G67" s="21" t="e">
        <f aca="true" t="shared" si="8" ref="G67:G104">E67/D67*100</f>
        <v>#DIV/0!</v>
      </c>
    </row>
    <row r="68" spans="1:7" ht="25.5" customHeight="1" hidden="1">
      <c r="A68" s="15"/>
      <c r="B68" s="33"/>
      <c r="C68" s="46"/>
      <c r="D68" s="46"/>
      <c r="E68" s="46"/>
      <c r="F68" s="21"/>
      <c r="G68" s="21"/>
    </row>
    <row r="69" spans="1:7" ht="12.75">
      <c r="A69" s="15">
        <v>41033900</v>
      </c>
      <c r="B69" s="16" t="s">
        <v>32</v>
      </c>
      <c r="C69" s="46">
        <v>15251100</v>
      </c>
      <c r="D69" s="46">
        <v>19053900</v>
      </c>
      <c r="E69" s="46">
        <v>19053900</v>
      </c>
      <c r="F69" s="21">
        <f>E69/C69*100</f>
        <v>124.93459488168067</v>
      </c>
      <c r="G69" s="21">
        <f t="shared" si="8"/>
        <v>100</v>
      </c>
    </row>
    <row r="70" spans="1:7" ht="12.75" customHeight="1">
      <c r="A70" s="15">
        <v>41053900</v>
      </c>
      <c r="B70" s="16" t="s">
        <v>66</v>
      </c>
      <c r="C70" s="46">
        <v>419500</v>
      </c>
      <c r="D70" s="46">
        <v>916700</v>
      </c>
      <c r="E70" s="46">
        <v>830400</v>
      </c>
      <c r="F70" s="21">
        <f>E70/C70*100</f>
        <v>197.94994040524435</v>
      </c>
      <c r="G70" s="21">
        <f t="shared" si="8"/>
        <v>90.58579688011345</v>
      </c>
    </row>
    <row r="71" spans="1:7" ht="36" customHeight="1">
      <c r="A71" s="15">
        <v>41053000</v>
      </c>
      <c r="B71" s="16" t="s">
        <v>76</v>
      </c>
      <c r="C71" s="46">
        <v>0</v>
      </c>
      <c r="D71" s="46">
        <v>2200</v>
      </c>
      <c r="E71" s="46">
        <v>2200</v>
      </c>
      <c r="F71" s="21" t="e">
        <f>E71/C71*100</f>
        <v>#DIV/0!</v>
      </c>
      <c r="G71" s="21">
        <f t="shared" si="8"/>
        <v>100</v>
      </c>
    </row>
    <row r="72" spans="1:7" ht="12.75" customHeight="1" hidden="1">
      <c r="A72" s="15">
        <v>41034500</v>
      </c>
      <c r="B72" s="16" t="s">
        <v>34</v>
      </c>
      <c r="C72" s="46"/>
      <c r="D72" s="46"/>
      <c r="E72" s="46"/>
      <c r="F72" s="21"/>
      <c r="G72" s="21" t="e">
        <f t="shared" si="8"/>
        <v>#DIV/0!</v>
      </c>
    </row>
    <row r="73" spans="1:7" ht="12.75" customHeight="1">
      <c r="A73" s="15">
        <v>41034200</v>
      </c>
      <c r="B73" s="16" t="s">
        <v>35</v>
      </c>
      <c r="C73" s="46">
        <v>1373700</v>
      </c>
      <c r="D73" s="46">
        <v>1373700</v>
      </c>
      <c r="E73" s="46">
        <v>1373700</v>
      </c>
      <c r="F73" s="21">
        <f>E73/C73*100</f>
        <v>100</v>
      </c>
      <c r="G73" s="21">
        <f t="shared" si="8"/>
        <v>100</v>
      </c>
    </row>
    <row r="74" spans="1:7" ht="33.75" hidden="1">
      <c r="A74" s="15">
        <v>41051200</v>
      </c>
      <c r="B74" s="16" t="s">
        <v>68</v>
      </c>
      <c r="C74" s="46"/>
      <c r="D74" s="46"/>
      <c r="E74" s="46"/>
      <c r="F74" s="21"/>
      <c r="G74" s="21" t="e">
        <f>E74/D74*100</f>
        <v>#DIV/0!</v>
      </c>
    </row>
    <row r="75" spans="1:7" ht="48.75" customHeight="1">
      <c r="A75" s="15">
        <v>41051400</v>
      </c>
      <c r="B75" s="16" t="s">
        <v>74</v>
      </c>
      <c r="C75" s="46">
        <v>0</v>
      </c>
      <c r="D75" s="46">
        <v>392531</v>
      </c>
      <c r="E75" s="46">
        <v>390754</v>
      </c>
      <c r="F75" s="21" t="e">
        <f>E75/C75*100</f>
        <v>#DIV/0!</v>
      </c>
      <c r="G75" s="21">
        <f t="shared" si="8"/>
        <v>99.54729690139122</v>
      </c>
    </row>
    <row r="76" spans="1:7" ht="30.75" customHeight="1" hidden="1">
      <c r="A76" s="15"/>
      <c r="B76" s="16"/>
      <c r="C76" s="46"/>
      <c r="D76" s="46"/>
      <c r="E76" s="46"/>
      <c r="F76" s="21"/>
      <c r="G76" s="21"/>
    </row>
    <row r="77" spans="1:7" ht="34.5" customHeight="1" hidden="1">
      <c r="A77" s="15"/>
      <c r="B77" s="16"/>
      <c r="C77" s="46"/>
      <c r="D77" s="46"/>
      <c r="E77" s="46"/>
      <c r="F77" s="21"/>
      <c r="G77" s="21"/>
    </row>
    <row r="78" spans="1:7" ht="44.25" customHeight="1" hidden="1">
      <c r="A78" s="15"/>
      <c r="B78" s="16"/>
      <c r="C78" s="46"/>
      <c r="D78" s="46"/>
      <c r="E78" s="46"/>
      <c r="F78" s="21"/>
      <c r="G78" s="21"/>
    </row>
    <row r="79" spans="1:7" ht="24.75" customHeight="1">
      <c r="A79" s="15">
        <v>41051500</v>
      </c>
      <c r="B79" s="59" t="s">
        <v>67</v>
      </c>
      <c r="C79" s="46">
        <v>2039900</v>
      </c>
      <c r="D79" s="46">
        <v>1977700</v>
      </c>
      <c r="E79" s="46">
        <v>1977700</v>
      </c>
      <c r="F79" s="21">
        <f>E79/C79*100</f>
        <v>96.95083092308447</v>
      </c>
      <c r="G79" s="21">
        <f t="shared" si="8"/>
        <v>100</v>
      </c>
    </row>
    <row r="80" spans="1:7" ht="36" customHeight="1">
      <c r="A80" s="15">
        <v>41055000</v>
      </c>
      <c r="B80" s="16" t="s">
        <v>75</v>
      </c>
      <c r="C80" s="46">
        <v>0</v>
      </c>
      <c r="D80" s="46">
        <v>1867400</v>
      </c>
      <c r="E80" s="46">
        <v>1867400</v>
      </c>
      <c r="F80" s="21" t="e">
        <f>E80/C80*100</f>
        <v>#DIV/0!</v>
      </c>
      <c r="G80" s="21">
        <f t="shared" si="8"/>
        <v>100</v>
      </c>
    </row>
    <row r="81" spans="1:7" ht="24.75" customHeight="1">
      <c r="A81" s="34" t="s">
        <v>36</v>
      </c>
      <c r="B81" s="35"/>
      <c r="C81" s="49">
        <f>C47+C48</f>
        <v>37955800</v>
      </c>
      <c r="D81" s="49">
        <f>D47+D48</f>
        <v>50422155</v>
      </c>
      <c r="E81" s="49">
        <f>E47+E48</f>
        <v>50079074.61</v>
      </c>
      <c r="F81" s="37">
        <f>E81/C81*100</f>
        <v>131.940506088661</v>
      </c>
      <c r="G81" s="37">
        <f t="shared" si="8"/>
        <v>99.31958403999195</v>
      </c>
    </row>
    <row r="82" spans="1:7" ht="1.5" customHeight="1" hidden="1">
      <c r="A82" s="34">
        <v>21110000</v>
      </c>
      <c r="B82" s="35" t="s">
        <v>50</v>
      </c>
      <c r="C82" s="49"/>
      <c r="D82" s="49"/>
      <c r="E82" s="49"/>
      <c r="F82" s="21"/>
      <c r="G82" s="21"/>
    </row>
    <row r="83" spans="1:7" ht="12.75">
      <c r="A83" s="17">
        <v>25000000</v>
      </c>
      <c r="B83" s="18" t="s">
        <v>37</v>
      </c>
      <c r="C83" s="47">
        <f>C84+C88</f>
        <v>1317500</v>
      </c>
      <c r="D83" s="47">
        <f>D84+D88</f>
        <v>1317500</v>
      </c>
      <c r="E83" s="47">
        <f>E84+E88</f>
        <v>1031346</v>
      </c>
      <c r="F83" s="37">
        <f aca="true" t="shared" si="9" ref="F83:F88">E83/C83*100</f>
        <v>78.28053130929791</v>
      </c>
      <c r="G83" s="37">
        <f t="shared" si="8"/>
        <v>78.28053130929791</v>
      </c>
    </row>
    <row r="84" spans="1:7" ht="21">
      <c r="A84" s="17">
        <v>25010000</v>
      </c>
      <c r="B84" s="18" t="s">
        <v>38</v>
      </c>
      <c r="C84" s="47">
        <f>SUM(C85:C87)</f>
        <v>767500</v>
      </c>
      <c r="D84" s="47">
        <f>SUM(D85:D87)</f>
        <v>767500</v>
      </c>
      <c r="E84" s="47">
        <f>SUM(E85:E87)</f>
        <v>605355</v>
      </c>
      <c r="F84" s="37">
        <f t="shared" si="9"/>
        <v>78.87361563517915</v>
      </c>
      <c r="G84" s="37">
        <f t="shared" si="8"/>
        <v>78.87361563517915</v>
      </c>
    </row>
    <row r="85" spans="1:7" ht="22.5">
      <c r="A85" s="15">
        <v>25010100</v>
      </c>
      <c r="B85" s="16" t="s">
        <v>39</v>
      </c>
      <c r="C85" s="46">
        <v>707500</v>
      </c>
      <c r="D85" s="46">
        <v>705500</v>
      </c>
      <c r="E85" s="46">
        <v>562048</v>
      </c>
      <c r="F85" s="21">
        <f t="shared" si="9"/>
        <v>79.44141342756184</v>
      </c>
      <c r="G85" s="21">
        <f t="shared" si="8"/>
        <v>79.66661941885188</v>
      </c>
    </row>
    <row r="86" spans="1:7" ht="12.75">
      <c r="A86" s="15">
        <v>25010300</v>
      </c>
      <c r="B86" s="16" t="s">
        <v>40</v>
      </c>
      <c r="C86" s="46">
        <v>60000</v>
      </c>
      <c r="D86" s="46">
        <v>60000</v>
      </c>
      <c r="E86" s="46">
        <v>30145</v>
      </c>
      <c r="F86" s="21">
        <f t="shared" si="9"/>
        <v>50.24166666666666</v>
      </c>
      <c r="G86" s="21">
        <f t="shared" si="8"/>
        <v>50.24166666666666</v>
      </c>
    </row>
    <row r="87" spans="1:7" ht="22.5">
      <c r="A87" s="15">
        <v>25010400</v>
      </c>
      <c r="B87" s="16" t="s">
        <v>69</v>
      </c>
      <c r="C87" s="46">
        <v>0</v>
      </c>
      <c r="D87" s="46">
        <v>2000</v>
      </c>
      <c r="E87" s="46">
        <v>13162</v>
      </c>
      <c r="F87" s="21" t="e">
        <f t="shared" si="9"/>
        <v>#DIV/0!</v>
      </c>
      <c r="G87" s="21">
        <f t="shared" si="8"/>
        <v>658.1</v>
      </c>
    </row>
    <row r="88" spans="1:7" ht="16.5" customHeight="1">
      <c r="A88" s="17">
        <v>25020000</v>
      </c>
      <c r="B88" s="18" t="s">
        <v>41</v>
      </c>
      <c r="C88" s="47">
        <f>C90</f>
        <v>550000</v>
      </c>
      <c r="D88" s="47">
        <f>D90</f>
        <v>550000</v>
      </c>
      <c r="E88" s="47">
        <f>E90+E89</f>
        <v>425991</v>
      </c>
      <c r="F88" s="37">
        <f t="shared" si="9"/>
        <v>77.45290909090909</v>
      </c>
      <c r="G88" s="37">
        <f t="shared" si="8"/>
        <v>77.45290909090909</v>
      </c>
    </row>
    <row r="89" spans="1:7" ht="16.5" customHeight="1">
      <c r="A89" s="15">
        <v>25020200</v>
      </c>
      <c r="B89" s="16" t="s">
        <v>59</v>
      </c>
      <c r="C89" s="47"/>
      <c r="D89" s="47"/>
      <c r="E89" s="46"/>
      <c r="F89" s="21"/>
      <c r="G89" s="21"/>
    </row>
    <row r="90" spans="1:7" ht="22.5">
      <c r="A90" s="15">
        <v>25020100</v>
      </c>
      <c r="B90" s="16" t="s">
        <v>42</v>
      </c>
      <c r="C90" s="46">
        <v>550000</v>
      </c>
      <c r="D90" s="46">
        <v>550000</v>
      </c>
      <c r="E90" s="46">
        <v>425991</v>
      </c>
      <c r="F90" s="21">
        <f>E90/C90*100</f>
        <v>77.45290909090909</v>
      </c>
      <c r="G90" s="21">
        <f t="shared" si="8"/>
        <v>77.45290909090909</v>
      </c>
    </row>
    <row r="91" spans="1:7" s="42" customFormat="1" ht="12.75" hidden="1">
      <c r="A91" s="38">
        <v>30000000</v>
      </c>
      <c r="B91" s="39" t="s">
        <v>48</v>
      </c>
      <c r="C91" s="47">
        <f aca="true" t="shared" si="10" ref="C91:E92">C92</f>
        <v>0</v>
      </c>
      <c r="D91" s="47">
        <f t="shared" si="10"/>
        <v>0</v>
      </c>
      <c r="E91" s="47">
        <f t="shared" si="10"/>
        <v>0</v>
      </c>
      <c r="F91" s="41" t="e">
        <f>E91/C91*100</f>
        <v>#DIV/0!</v>
      </c>
      <c r="G91" s="41" t="e">
        <f t="shared" si="8"/>
        <v>#DIV/0!</v>
      </c>
    </row>
    <row r="92" spans="1:7" ht="21.75" customHeight="1" hidden="1">
      <c r="A92" s="38">
        <v>31000000</v>
      </c>
      <c r="B92" s="39" t="s">
        <v>49</v>
      </c>
      <c r="C92" s="46">
        <f t="shared" si="10"/>
        <v>0</v>
      </c>
      <c r="D92" s="46">
        <f t="shared" si="10"/>
        <v>0</v>
      </c>
      <c r="E92" s="46">
        <f t="shared" si="10"/>
        <v>0</v>
      </c>
      <c r="F92" s="21" t="e">
        <f>E92/C92*100</f>
        <v>#DIV/0!</v>
      </c>
      <c r="G92" s="21" t="e">
        <f t="shared" si="8"/>
        <v>#DIV/0!</v>
      </c>
    </row>
    <row r="93" spans="1:7" ht="32.25" customHeight="1" hidden="1">
      <c r="A93" s="15">
        <v>31030000</v>
      </c>
      <c r="B93" s="16" t="s">
        <v>47</v>
      </c>
      <c r="C93" s="46"/>
      <c r="D93" s="46"/>
      <c r="E93" s="46"/>
      <c r="F93" s="21" t="e">
        <f>E93/C93*100</f>
        <v>#DIV/0!</v>
      </c>
      <c r="G93" s="21" t="e">
        <f t="shared" si="8"/>
        <v>#DIV/0!</v>
      </c>
    </row>
    <row r="94" spans="1:7" ht="12.75" hidden="1">
      <c r="A94" s="15">
        <v>41030400</v>
      </c>
      <c r="B94" s="36" t="s">
        <v>43</v>
      </c>
      <c r="C94" s="46"/>
      <c r="D94" s="46"/>
      <c r="E94" s="46"/>
      <c r="F94" s="22"/>
      <c r="G94" s="21" t="e">
        <f t="shared" si="8"/>
        <v>#DIV/0!</v>
      </c>
    </row>
    <row r="95" spans="1:7" ht="33.75" customHeight="1" hidden="1">
      <c r="A95" s="15">
        <v>41036600</v>
      </c>
      <c r="B95" s="36" t="s">
        <v>44</v>
      </c>
      <c r="C95" s="46"/>
      <c r="D95" s="46"/>
      <c r="E95" s="46"/>
      <c r="F95" s="21"/>
      <c r="G95" s="21"/>
    </row>
    <row r="96" spans="1:7" ht="27" customHeight="1" hidden="1">
      <c r="A96" s="17">
        <v>41030000</v>
      </c>
      <c r="B96" s="43" t="s">
        <v>57</v>
      </c>
      <c r="C96" s="46">
        <f>C97</f>
        <v>0</v>
      </c>
      <c r="D96" s="47">
        <f>D97</f>
        <v>0</v>
      </c>
      <c r="E96" s="50"/>
      <c r="F96" s="21"/>
      <c r="G96" s="21"/>
    </row>
    <row r="97" spans="1:14" ht="12.75" customHeight="1" hidden="1">
      <c r="A97" s="15">
        <v>41035000</v>
      </c>
      <c r="B97" s="36" t="s">
        <v>33</v>
      </c>
      <c r="C97" s="46"/>
      <c r="D97" s="46"/>
      <c r="E97" s="46"/>
      <c r="F97" s="21"/>
      <c r="G97" s="21" t="e">
        <f>E97/D97*100</f>
        <v>#DIV/0!</v>
      </c>
      <c r="H97" s="28"/>
      <c r="I97" s="28"/>
      <c r="J97" s="29"/>
      <c r="K97" s="28"/>
      <c r="L97" s="29"/>
      <c r="M97" s="29"/>
      <c r="N97" s="28"/>
    </row>
    <row r="98" spans="1:14" ht="12.75" customHeight="1" hidden="1">
      <c r="A98" s="60">
        <v>40000000</v>
      </c>
      <c r="B98" s="61" t="s">
        <v>60</v>
      </c>
      <c r="C98" s="62"/>
      <c r="D98" s="62"/>
      <c r="E98" s="62"/>
      <c r="F98" s="21"/>
      <c r="G98" s="21" t="e">
        <f t="shared" si="8"/>
        <v>#DIV/0!</v>
      </c>
      <c r="H98" s="28"/>
      <c r="I98" s="28"/>
      <c r="J98" s="29"/>
      <c r="K98" s="28"/>
      <c r="L98" s="29"/>
      <c r="M98" s="29"/>
      <c r="N98" s="28"/>
    </row>
    <row r="99" spans="1:14" ht="12.75" customHeight="1" hidden="1">
      <c r="A99" s="60">
        <v>41000000</v>
      </c>
      <c r="B99" s="61" t="s">
        <v>61</v>
      </c>
      <c r="C99" s="62"/>
      <c r="D99" s="62"/>
      <c r="E99" s="62"/>
      <c r="F99" s="21"/>
      <c r="G99" s="21" t="e">
        <f t="shared" si="8"/>
        <v>#DIV/0!</v>
      </c>
      <c r="H99" s="28"/>
      <c r="I99" s="28"/>
      <c r="J99" s="29"/>
      <c r="K99" s="28"/>
      <c r="L99" s="29"/>
      <c r="M99" s="29"/>
      <c r="N99" s="28"/>
    </row>
    <row r="100" spans="1:14" ht="12.75" customHeight="1" hidden="1">
      <c r="A100" s="60">
        <v>41030000</v>
      </c>
      <c r="B100" s="61" t="s">
        <v>62</v>
      </c>
      <c r="C100" s="62"/>
      <c r="D100" s="62"/>
      <c r="E100" s="62"/>
      <c r="F100" s="21"/>
      <c r="G100" s="21" t="e">
        <f t="shared" si="8"/>
        <v>#DIV/0!</v>
      </c>
      <c r="H100" s="28"/>
      <c r="I100" s="28"/>
      <c r="J100" s="29"/>
      <c r="K100" s="28"/>
      <c r="L100" s="29"/>
      <c r="M100" s="29"/>
      <c r="N100" s="28"/>
    </row>
    <row r="101" spans="1:14" ht="24.75" customHeight="1" hidden="1">
      <c r="A101" s="60">
        <v>41036600</v>
      </c>
      <c r="B101" s="59" t="s">
        <v>64</v>
      </c>
      <c r="C101" s="62"/>
      <c r="D101" s="62"/>
      <c r="E101" s="62"/>
      <c r="F101" s="21"/>
      <c r="G101" s="21" t="e">
        <f t="shared" si="8"/>
        <v>#DIV/0!</v>
      </c>
      <c r="H101" s="28"/>
      <c r="I101" s="28"/>
      <c r="J101" s="29"/>
      <c r="K101" s="28"/>
      <c r="L101" s="29"/>
      <c r="M101" s="29"/>
      <c r="N101" s="28"/>
    </row>
    <row r="102" spans="1:14" ht="32.25" customHeight="1" hidden="1">
      <c r="A102" s="60">
        <v>41034500</v>
      </c>
      <c r="B102" s="59" t="s">
        <v>63</v>
      </c>
      <c r="C102" s="62"/>
      <c r="D102" s="62"/>
      <c r="E102" s="62"/>
      <c r="F102" s="21"/>
      <c r="G102" s="21" t="e">
        <f t="shared" si="8"/>
        <v>#DIV/0!</v>
      </c>
      <c r="H102" s="28"/>
      <c r="I102" s="28"/>
      <c r="J102" s="29"/>
      <c r="K102" s="28"/>
      <c r="L102" s="29"/>
      <c r="M102" s="29"/>
      <c r="N102" s="28"/>
    </row>
    <row r="103" spans="1:15" ht="12.75">
      <c r="A103" s="34" t="s">
        <v>45</v>
      </c>
      <c r="B103" s="36"/>
      <c r="C103" s="47">
        <f>C83+C94+C82+C91+C96+C98</f>
        <v>1317500</v>
      </c>
      <c r="D103" s="47">
        <f>D83+D94+D82+D91+D96+D98</f>
        <v>1317500</v>
      </c>
      <c r="E103" s="47">
        <f>E83+E94+E82+E91+E96+E98</f>
        <v>1031346</v>
      </c>
      <c r="F103" s="37">
        <f>E103/C103*100</f>
        <v>78.28053130929791</v>
      </c>
      <c r="G103" s="37">
        <f>E103/D103*100</f>
        <v>78.28053130929791</v>
      </c>
      <c r="H103" s="32"/>
      <c r="I103" s="32"/>
      <c r="J103" s="32"/>
      <c r="K103" s="32"/>
      <c r="L103" s="32"/>
      <c r="M103" s="32"/>
      <c r="N103" s="32"/>
      <c r="O103" s="32"/>
    </row>
    <row r="104" spans="1:15" ht="14.25">
      <c r="A104" s="68" t="s">
        <v>46</v>
      </c>
      <c r="B104" s="69"/>
      <c r="C104" s="48">
        <f>C81+C103</f>
        <v>39273300</v>
      </c>
      <c r="D104" s="48">
        <f>D81+D103</f>
        <v>51739655</v>
      </c>
      <c r="E104" s="48">
        <f>E81+E103</f>
        <v>51110420.61</v>
      </c>
      <c r="F104" s="37">
        <f>E104/C104*100</f>
        <v>130.14037682089358</v>
      </c>
      <c r="G104" s="37">
        <f t="shared" si="8"/>
        <v>98.78384502177295</v>
      </c>
      <c r="H104" s="32"/>
      <c r="I104" s="32"/>
      <c r="J104" s="32"/>
      <c r="K104" s="32"/>
      <c r="L104" s="32"/>
      <c r="M104" s="32"/>
      <c r="N104" s="32"/>
      <c r="O104" s="32"/>
    </row>
    <row r="105" spans="1:15" ht="12.75" customHeight="1" hidden="1">
      <c r="A105" s="30"/>
      <c r="B105" s="31"/>
      <c r="C105" s="54"/>
      <c r="D105" s="54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ht="12.75">
      <c r="B106" s="31"/>
    </row>
    <row r="107" spans="1:15" ht="12.75">
      <c r="A107" s="30"/>
      <c r="B107" s="31"/>
      <c r="C107" s="54"/>
      <c r="D107" s="54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.75">
      <c r="A108" s="30"/>
      <c r="B108" s="31"/>
      <c r="C108" s="54"/>
      <c r="D108" s="54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ht="18.75">
      <c r="B109" s="65" t="s">
        <v>81</v>
      </c>
    </row>
    <row r="110" spans="1:15" ht="18.75">
      <c r="A110" s="30"/>
      <c r="B110" s="65" t="s">
        <v>82</v>
      </c>
      <c r="C110" s="54"/>
      <c r="D110" s="54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5" ht="18.75">
      <c r="B111" s="70"/>
      <c r="E111" s="65"/>
    </row>
    <row r="112" ht="12.75">
      <c r="B112" s="31"/>
    </row>
    <row r="113" spans="1:15" ht="12.75">
      <c r="A113" s="30"/>
      <c r="B113" s="31"/>
      <c r="C113" s="54"/>
      <c r="D113" s="54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ht="12.75">
      <c r="B114" s="31"/>
    </row>
    <row r="115" ht="12.75">
      <c r="B115" s="31"/>
    </row>
    <row r="116" spans="1:15" ht="12.75">
      <c r="A116" s="30"/>
      <c r="B116" s="31"/>
      <c r="C116" s="54"/>
      <c r="D116" s="54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6" ht="12.75">
      <c r="A117" s="30"/>
      <c r="B117" s="24"/>
      <c r="C117" s="55"/>
      <c r="D117" s="54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4" ht="12.75">
      <c r="A118" s="30"/>
      <c r="B118" s="29"/>
      <c r="C118" s="56"/>
      <c r="D118" s="56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2:3" ht="12.75">
      <c r="B119" s="26"/>
      <c r="C119" s="57"/>
    </row>
    <row r="120" spans="2:3" ht="12.75">
      <c r="B120" s="26"/>
      <c r="C120" s="57"/>
    </row>
    <row r="121" spans="2:3" ht="12.75">
      <c r="B121" s="25"/>
      <c r="C121" s="58"/>
    </row>
    <row r="122" ht="12.75">
      <c r="A122" s="25"/>
    </row>
    <row r="123" spans="2:3" ht="12.75">
      <c r="B123" s="27"/>
      <c r="C123" s="54"/>
    </row>
  </sheetData>
  <sheetProtection/>
  <mergeCells count="3">
    <mergeCell ref="A8:F8"/>
    <mergeCell ref="A6:G7"/>
    <mergeCell ref="A104:B104"/>
  </mergeCells>
  <printOptions/>
  <pageMargins left="0.5905511811023623" right="0.2755905511811024" top="0.38" bottom="0.5118110236220472" header="0.3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u251815</cp:lastModifiedBy>
  <cp:lastPrinted>2021-02-10T06:34:48Z</cp:lastPrinted>
  <dcterms:created xsi:type="dcterms:W3CDTF">2002-10-23T06:36:30Z</dcterms:created>
  <dcterms:modified xsi:type="dcterms:W3CDTF">2021-02-10T06:34:49Z</dcterms:modified>
  <cp:category/>
  <cp:version/>
  <cp:contentType/>
  <cp:contentStatus/>
</cp:coreProperties>
</file>